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840" activeTab="1"/>
  </bookViews>
  <sheets>
    <sheet name="Entwicklung" sheetId="1" r:id="rId1"/>
    <sheet name="Diagramme" sheetId="4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37" i="1"/>
  <c r="E37"/>
  <c r="D37" s="1"/>
  <c r="C37" s="1"/>
  <c r="B37" s="1"/>
  <c r="I34"/>
  <c r="H34"/>
  <c r="G34" l="1"/>
  <c r="F34"/>
  <c r="E34"/>
  <c r="D34"/>
  <c r="C34"/>
  <c r="B34"/>
  <c r="I29" l="1"/>
  <c r="H29" s="1"/>
  <c r="G29" s="1"/>
  <c r="F29"/>
  <c r="E29"/>
  <c r="D29"/>
  <c r="C29" l="1"/>
  <c r="B29"/>
  <c r="H9" l="1"/>
  <c r="G9" l="1"/>
  <c r="I39"/>
  <c r="H39"/>
  <c r="G39"/>
  <c r="F39"/>
  <c r="E39"/>
  <c r="D39"/>
  <c r="C39"/>
  <c r="I37"/>
  <c r="H37"/>
  <c r="G37"/>
</calcChain>
</file>

<file path=xl/sharedStrings.xml><?xml version="1.0" encoding="utf-8"?>
<sst xmlns="http://schemas.openxmlformats.org/spreadsheetml/2006/main" count="40" uniqueCount="29">
  <si>
    <t>Entwicklung der Stiftung seit Gründung</t>
  </si>
  <si>
    <t>freie Rücklagen</t>
  </si>
  <si>
    <t>Spenden</t>
  </si>
  <si>
    <t>Zustiftungen</t>
  </si>
  <si>
    <t>Zinsen</t>
  </si>
  <si>
    <t>sonstiges Vermögen</t>
  </si>
  <si>
    <t>Vermögen</t>
  </si>
  <si>
    <t>Ausschüttungen</t>
  </si>
  <si>
    <t>Ausgaben</t>
  </si>
  <si>
    <t>davon Grundstockverm.</t>
  </si>
  <si>
    <t>Grundstockvermögen</t>
  </si>
  <si>
    <t>Vermögen zum 31.12.</t>
  </si>
  <si>
    <t>Zuwendung an den 
Hospizverein im Pfaffenwinkel</t>
  </si>
  <si>
    <t>Zuwendung an Palliahome</t>
  </si>
  <si>
    <t>davon Stiftungsfond</t>
  </si>
  <si>
    <t>Erika Bergmann-Schneider</t>
  </si>
  <si>
    <t>Anna Hanßum</t>
  </si>
  <si>
    <t>Palliahome</t>
  </si>
  <si>
    <t>Ruth Drepper</t>
  </si>
  <si>
    <t>Einnahmen</t>
  </si>
  <si>
    <t>Ausgaben+Ausschüttungen</t>
  </si>
  <si>
    <t>Grundstock+freie Rückl.+sonst. Vermögen</t>
  </si>
  <si>
    <t>Summenkontrolle Folgejahr</t>
  </si>
  <si>
    <t>Mittelvortrag</t>
  </si>
  <si>
    <t>Stiftung Hospizverein im Pfaffenwinkel</t>
  </si>
  <si>
    <r>
      <t xml:space="preserve">freie Rücklagen
</t>
    </r>
    <r>
      <rPr>
        <b/>
        <sz val="9"/>
        <color theme="1"/>
        <rFont val="Arial"/>
        <family val="2"/>
      </rPr>
      <t xml:space="preserve">gem. § 62, Abs. 1, Nr. 3AO </t>
    </r>
  </si>
  <si>
    <t>Entwicklung Stiftungsvermögen (Kapital) in EUR bis Juni 2017</t>
  </si>
  <si>
    <r>
      <t xml:space="preserve">Zuwendungen
</t>
    </r>
    <r>
      <rPr>
        <sz val="11"/>
        <color theme="1"/>
        <rFont val="Arial"/>
        <family val="2"/>
      </rPr>
      <t>für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2017 voraussichtlich</t>
    </r>
  </si>
  <si>
    <t>bis Juni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</si>
</sst>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1" xfId="0" applyNumberFormat="1" applyFont="1" applyFill="1" applyBorder="1" applyAlignment="1">
      <alignment horizontal="right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164" fontId="1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0" fillId="0" borderId="0" xfId="0" applyNumberFormat="1"/>
    <xf numFmtId="0" fontId="3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7" fillId="0" borderId="0" xfId="0" applyFont="1"/>
    <xf numFmtId="0" fontId="9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8FD1B8"/>
      <color rgb="FF90D0CA"/>
      <color rgb="FF8FCFD1"/>
      <color rgb="FFB9E7E3"/>
      <color rgb="FFA7D97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Zuwendungen gem. Stiftungszweck</a:t>
            </a:r>
            <a:r>
              <a:rPr lang="en-US" baseline="0"/>
              <a:t> für hospizliche Aufgaben</a:t>
            </a:r>
            <a:endParaRPr lang="en-US"/>
          </a:p>
        </c:rich>
      </c:tx>
      <c:layout>
        <c:manualLayout>
          <c:xMode val="edge"/>
          <c:yMode val="edge"/>
          <c:x val="0.14430004267731869"/>
          <c:y val="2.7027027027027046E-2"/>
        </c:manualLayout>
      </c:layout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Tabelle3!$A$26</c:f>
              <c:strCache>
                <c:ptCount val="1"/>
                <c:pt idx="0">
                  <c:v>Zuwendungen
für 2017 voraussichtlich</c:v>
                </c:pt>
              </c:strCache>
            </c:strRef>
          </c:tx>
          <c:spPr>
            <a:solidFill>
              <a:srgbClr val="8FD1B8"/>
            </a:solidFill>
          </c:spPr>
          <c:cat>
            <c:numRef>
              <c:f>Tabelle3!$B$25:$J$25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Tabelle3!$B$26:$J$26</c:f>
              <c:numCache>
                <c:formatCode>General</c:formatCode>
                <c:ptCount val="9"/>
                <c:pt idx="3" formatCode="#,##0">
                  <c:v>6000</c:v>
                </c:pt>
                <c:pt idx="4" formatCode="#,##0">
                  <c:v>659</c:v>
                </c:pt>
                <c:pt idx="5" formatCode="#,##0">
                  <c:v>13000</c:v>
                </c:pt>
                <c:pt idx="6" formatCode="#,##0">
                  <c:v>27000</c:v>
                </c:pt>
                <c:pt idx="7" formatCode="#,##0">
                  <c:v>19500</c:v>
                </c:pt>
                <c:pt idx="8" formatCode="#,##0">
                  <c:v>21000</c:v>
                </c:pt>
              </c:numCache>
            </c:numRef>
          </c:val>
        </c:ser>
        <c:shape val="box"/>
        <c:axId val="87134208"/>
        <c:axId val="87136896"/>
        <c:axId val="0"/>
      </c:bar3DChart>
      <c:catAx>
        <c:axId val="87134208"/>
        <c:scaling>
          <c:orientation val="minMax"/>
        </c:scaling>
        <c:axPos val="b"/>
        <c:numFmt formatCode="General" sourceLinked="1"/>
        <c:tickLblPos val="nextTo"/>
        <c:crossAx val="87136896"/>
        <c:crosses val="autoZero"/>
        <c:auto val="1"/>
        <c:lblAlgn val="ctr"/>
        <c:lblOffset val="100"/>
      </c:catAx>
      <c:valAx>
        <c:axId val="87136896"/>
        <c:scaling>
          <c:orientation val="minMax"/>
        </c:scaling>
        <c:axPos val="l"/>
        <c:majorGridlines/>
        <c:numFmt formatCode="#,##0" sourceLinked="0"/>
        <c:tickLblPos val="nextTo"/>
        <c:crossAx val="87134208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Tabelle3!$A$8</c:f>
              <c:strCache>
                <c:ptCount val="1"/>
                <c:pt idx="0">
                  <c:v>Grundstockvermögen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numRef>
              <c:f>Tabelle3!$B$7:$J$7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Tabelle3!$B$8:$J$8</c:f>
              <c:numCache>
                <c:formatCode>#,##0</c:formatCode>
                <c:ptCount val="9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180000</c:v>
                </c:pt>
                <c:pt idx="5">
                  <c:v>272345.03999999998</c:v>
                </c:pt>
                <c:pt idx="6">
                  <c:v>450842.81</c:v>
                </c:pt>
                <c:pt idx="7">
                  <c:v>571343.26</c:v>
                </c:pt>
                <c:pt idx="8">
                  <c:v>855667.26</c:v>
                </c:pt>
              </c:numCache>
            </c:numRef>
          </c:val>
        </c:ser>
        <c:ser>
          <c:idx val="1"/>
          <c:order val="1"/>
          <c:tx>
            <c:strRef>
              <c:f>Tabelle3!$A$9</c:f>
              <c:strCache>
                <c:ptCount val="1"/>
                <c:pt idx="0">
                  <c:v>freie Rücklagen
gem. § 62, Abs. 1, Nr. 3AO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numRef>
              <c:f>Tabelle3!$B$7:$J$7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Tabelle3!$B$9:$J$9</c:f>
              <c:numCache>
                <c:formatCode>#,##0</c:formatCode>
                <c:ptCount val="9"/>
                <c:pt idx="0">
                  <c:v>16219.39</c:v>
                </c:pt>
                <c:pt idx="1">
                  <c:v>8836.69</c:v>
                </c:pt>
                <c:pt idx="2">
                  <c:v>8836.69</c:v>
                </c:pt>
                <c:pt idx="3">
                  <c:v>10136.69</c:v>
                </c:pt>
                <c:pt idx="4">
                  <c:v>11600</c:v>
                </c:pt>
                <c:pt idx="5">
                  <c:v>13363.15</c:v>
                </c:pt>
                <c:pt idx="6">
                  <c:v>17387.599999999999</c:v>
                </c:pt>
                <c:pt idx="7">
                  <c:v>20904.16</c:v>
                </c:pt>
                <c:pt idx="8">
                  <c:v>20904.16</c:v>
                </c:pt>
              </c:numCache>
            </c:numRef>
          </c:val>
        </c:ser>
        <c:ser>
          <c:idx val="2"/>
          <c:order val="2"/>
          <c:tx>
            <c:strRef>
              <c:f>Tabelle3!$A$10</c:f>
              <c:strCache>
                <c:ptCount val="1"/>
                <c:pt idx="0">
                  <c:v>Mittelvortrag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numRef>
              <c:f>Tabelle3!$B$7:$J$7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Tabelle3!$B$10:$J$10</c:f>
              <c:numCache>
                <c:formatCode>#,##0</c:formatCode>
                <c:ptCount val="9"/>
                <c:pt idx="0">
                  <c:v>1107.1099999999999</c:v>
                </c:pt>
                <c:pt idx="1">
                  <c:v>7909.5</c:v>
                </c:pt>
                <c:pt idx="2">
                  <c:v>7170.58</c:v>
                </c:pt>
                <c:pt idx="3">
                  <c:v>9062.5400000000009</c:v>
                </c:pt>
                <c:pt idx="4">
                  <c:v>14210.83</c:v>
                </c:pt>
                <c:pt idx="5">
                  <c:v>9013.75</c:v>
                </c:pt>
                <c:pt idx="6">
                  <c:v>6314.76</c:v>
                </c:pt>
                <c:pt idx="7">
                  <c:v>10212.450000000001</c:v>
                </c:pt>
                <c:pt idx="8">
                  <c:v>23496.68</c:v>
                </c:pt>
              </c:numCache>
            </c:numRef>
          </c:val>
        </c:ser>
        <c:shape val="box"/>
        <c:axId val="82049280"/>
        <c:axId val="82788352"/>
        <c:axId val="0"/>
      </c:bar3DChart>
      <c:catAx>
        <c:axId val="82049280"/>
        <c:scaling>
          <c:orientation val="minMax"/>
        </c:scaling>
        <c:axPos val="b"/>
        <c:numFmt formatCode="General" sourceLinked="1"/>
        <c:tickLblPos val="nextTo"/>
        <c:crossAx val="82788352"/>
        <c:crosses val="autoZero"/>
        <c:auto val="1"/>
        <c:lblAlgn val="ctr"/>
        <c:lblOffset val="100"/>
      </c:catAx>
      <c:valAx>
        <c:axId val="82788352"/>
        <c:scaling>
          <c:orientation val="minMax"/>
        </c:scaling>
        <c:axPos val="l"/>
        <c:majorGridlines/>
        <c:numFmt formatCode="#,##0" sourceLinked="1"/>
        <c:tickLblPos val="nextTo"/>
        <c:crossAx val="82049280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19685039370078738" l="0.31496062992126006" r="0.31496062992126006" t="0.19685039370078738" header="0.31496062992126006" footer="0.3149606299212600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22</xdr:row>
      <xdr:rowOff>9525</xdr:rowOff>
    </xdr:from>
    <xdr:to>
      <xdr:col>10</xdr:col>
      <xdr:colOff>762000</xdr:colOff>
      <xdr:row>36</xdr:row>
      <xdr:rowOff>161925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</xdr:row>
      <xdr:rowOff>85724</xdr:rowOff>
    </xdr:from>
    <xdr:to>
      <xdr:col>10</xdr:col>
      <xdr:colOff>666750</xdr:colOff>
      <xdr:row>21</xdr:row>
      <xdr:rowOff>133349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workbookViewId="0">
      <selection activeCell="A22" sqref="A22"/>
    </sheetView>
  </sheetViews>
  <sheetFormatPr baseColWidth="10" defaultRowHeight="14.25"/>
  <cols>
    <col min="1" max="1" width="26.140625" style="3" customWidth="1"/>
    <col min="2" max="2" width="13" style="6" bestFit="1" customWidth="1"/>
    <col min="3" max="5" width="11.85546875" style="6" bestFit="1" customWidth="1"/>
    <col min="6" max="10" width="13" style="6" bestFit="1" customWidth="1"/>
    <col min="11" max="16384" width="11.42578125" style="3"/>
  </cols>
  <sheetData>
    <row r="3" spans="1:10" ht="18">
      <c r="A3" s="2" t="s">
        <v>0</v>
      </c>
    </row>
    <row r="5" spans="1:10" ht="15">
      <c r="A5" s="4"/>
      <c r="B5" s="7">
        <v>2009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</row>
    <row r="6" spans="1:10" ht="15">
      <c r="A6" s="5" t="s">
        <v>11</v>
      </c>
      <c r="B6" s="8">
        <v>67326.5</v>
      </c>
      <c r="C6" s="8">
        <v>66746.19</v>
      </c>
      <c r="D6" s="8">
        <v>66007.27</v>
      </c>
      <c r="E6" s="8">
        <v>69199.23</v>
      </c>
      <c r="F6" s="8">
        <v>205810.83</v>
      </c>
      <c r="G6" s="1">
        <v>294721.94</v>
      </c>
      <c r="H6" s="1">
        <v>474545.17</v>
      </c>
      <c r="I6" s="8">
        <v>602459.87</v>
      </c>
      <c r="J6" s="8"/>
    </row>
    <row r="7" spans="1:10" ht="15">
      <c r="A7" s="5" t="s">
        <v>9</v>
      </c>
      <c r="B7" s="8">
        <v>50000</v>
      </c>
      <c r="C7" s="8">
        <v>50000</v>
      </c>
      <c r="D7" s="8">
        <v>50000</v>
      </c>
      <c r="E7" s="8">
        <v>50000</v>
      </c>
      <c r="F7" s="8">
        <v>180000</v>
      </c>
      <c r="G7" s="1">
        <v>272345.03999999998</v>
      </c>
      <c r="H7" s="1">
        <v>450842.81</v>
      </c>
      <c r="I7" s="8">
        <v>571343.26</v>
      </c>
      <c r="J7" s="8"/>
    </row>
    <row r="8" spans="1:10" ht="15">
      <c r="A8" s="5" t="s">
        <v>1</v>
      </c>
      <c r="B8" s="8">
        <v>16219.39</v>
      </c>
      <c r="C8" s="8">
        <v>8836.69</v>
      </c>
      <c r="D8" s="8">
        <v>8836.69</v>
      </c>
      <c r="E8" s="8">
        <v>10136.69</v>
      </c>
      <c r="F8" s="8">
        <v>11600</v>
      </c>
      <c r="G8" s="1">
        <v>13363.15</v>
      </c>
      <c r="H8" s="1">
        <v>17387.599999999999</v>
      </c>
      <c r="I8" s="8">
        <v>20904.16</v>
      </c>
      <c r="J8" s="8"/>
    </row>
    <row r="9" spans="1:10" ht="15">
      <c r="A9" s="5" t="s">
        <v>5</v>
      </c>
      <c r="B9" s="8">
        <v>1107.1099999999999</v>
      </c>
      <c r="C9" s="8">
        <v>7909.5</v>
      </c>
      <c r="D9" s="8">
        <v>7170.58</v>
      </c>
      <c r="E9" s="8">
        <v>9062.5400000000009</v>
      </c>
      <c r="F9" s="8">
        <v>14210.83</v>
      </c>
      <c r="G9" s="1">
        <f>SUM(G6-G7-G8)</f>
        <v>9013.7500000000236</v>
      </c>
      <c r="H9" s="1">
        <f>SUM(H6-H7-H8)</f>
        <v>6314.7599999999875</v>
      </c>
      <c r="I9" s="8">
        <v>10212.450000000001</v>
      </c>
      <c r="J9" s="8"/>
    </row>
    <row r="10" spans="1:10" ht="15">
      <c r="A10" s="5"/>
      <c r="B10" s="8"/>
      <c r="C10" s="8"/>
      <c r="D10" s="8"/>
      <c r="E10" s="8"/>
      <c r="F10" s="8"/>
      <c r="G10" s="1"/>
      <c r="H10" s="1"/>
      <c r="I10" s="8"/>
      <c r="J10" s="8"/>
    </row>
    <row r="11" spans="1:10" ht="15">
      <c r="A11" s="5" t="s">
        <v>4</v>
      </c>
      <c r="B11" s="8">
        <v>429.71</v>
      </c>
      <c r="C11" s="8">
        <v>1540.8</v>
      </c>
      <c r="D11" s="8">
        <v>1356.54</v>
      </c>
      <c r="E11" s="8">
        <v>1794.3</v>
      </c>
      <c r="F11" s="8">
        <v>2786.7</v>
      </c>
      <c r="G11" s="8">
        <v>3471.76</v>
      </c>
      <c r="H11" s="8">
        <v>3494.59</v>
      </c>
      <c r="I11" s="8">
        <v>2476.7199999999998</v>
      </c>
      <c r="J11" s="8"/>
    </row>
    <row r="12" spans="1:10" ht="15">
      <c r="A12" s="5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5" t="s">
        <v>2</v>
      </c>
      <c r="B13" s="8">
        <v>16932.689999999999</v>
      </c>
      <c r="C13" s="8">
        <v>765</v>
      </c>
      <c r="D13" s="8">
        <v>150</v>
      </c>
      <c r="E13" s="8">
        <v>7709</v>
      </c>
      <c r="F13" s="8">
        <v>5110.7</v>
      </c>
      <c r="G13" s="8">
        <v>6085</v>
      </c>
      <c r="H13" s="8">
        <v>25000</v>
      </c>
      <c r="I13" s="8">
        <v>23120</v>
      </c>
      <c r="J13" s="8"/>
    </row>
    <row r="14" spans="1:10" ht="15">
      <c r="A14" s="5" t="s">
        <v>3</v>
      </c>
      <c r="B14" s="8">
        <v>50000</v>
      </c>
      <c r="C14" s="8"/>
      <c r="D14" s="8"/>
      <c r="E14" s="8"/>
      <c r="F14" s="8">
        <v>130000</v>
      </c>
      <c r="G14" s="8">
        <v>92345.04</v>
      </c>
      <c r="H14" s="8">
        <v>178497.77</v>
      </c>
      <c r="I14" s="8">
        <v>120500.45</v>
      </c>
      <c r="J14" s="8"/>
    </row>
    <row r="15" spans="1:10" ht="15">
      <c r="A15" s="5" t="s">
        <v>14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>
      <c r="A16" s="4" t="s">
        <v>15</v>
      </c>
      <c r="B16" s="8"/>
      <c r="C16" s="8"/>
      <c r="D16" s="8"/>
      <c r="E16" s="8"/>
      <c r="F16" s="8"/>
      <c r="G16" s="8"/>
      <c r="H16" s="8">
        <v>75000</v>
      </c>
      <c r="I16" s="8">
        <v>75000</v>
      </c>
      <c r="J16" s="8"/>
    </row>
    <row r="17" spans="1:10">
      <c r="A17" s="4" t="s">
        <v>16</v>
      </c>
      <c r="B17" s="8"/>
      <c r="C17" s="8"/>
      <c r="D17" s="8"/>
      <c r="E17" s="8"/>
      <c r="F17" s="8"/>
      <c r="G17" s="8"/>
      <c r="H17" s="8">
        <v>50000</v>
      </c>
      <c r="I17" s="8">
        <v>50000</v>
      </c>
      <c r="J17" s="8"/>
    </row>
    <row r="18" spans="1:10">
      <c r="A18" s="4" t="s">
        <v>17</v>
      </c>
      <c r="B18" s="8"/>
      <c r="C18" s="8"/>
      <c r="D18" s="8"/>
      <c r="E18" s="8"/>
      <c r="F18" s="8"/>
      <c r="G18" s="8"/>
      <c r="H18" s="8"/>
      <c r="I18" s="8">
        <v>63140.95</v>
      </c>
      <c r="J18" s="8"/>
    </row>
    <row r="19" spans="1:10">
      <c r="A19" s="4" t="s">
        <v>18</v>
      </c>
      <c r="B19" s="8"/>
      <c r="C19" s="8"/>
      <c r="D19" s="8"/>
      <c r="E19" s="8"/>
      <c r="F19" s="8"/>
      <c r="G19" s="8"/>
      <c r="H19" s="8"/>
      <c r="I19" s="8"/>
      <c r="J19" s="8">
        <v>200000</v>
      </c>
    </row>
    <row r="20" spans="1:10" ht="15">
      <c r="A20" s="5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5" t="s">
        <v>8</v>
      </c>
      <c r="B21" s="8">
        <v>35.9</v>
      </c>
      <c r="C21" s="8">
        <v>2886.11</v>
      </c>
      <c r="D21" s="8">
        <v>2245.46</v>
      </c>
      <c r="E21" s="8">
        <v>811.34</v>
      </c>
      <c r="F21" s="8">
        <v>626.91999999999996</v>
      </c>
      <c r="G21" s="8">
        <v>811.72</v>
      </c>
      <c r="H21" s="8">
        <v>169.13</v>
      </c>
      <c r="I21" s="8">
        <v>182.47</v>
      </c>
      <c r="J21" s="8"/>
    </row>
    <row r="22" spans="1:10" ht="15">
      <c r="A22" s="5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5" t="s">
        <v>7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24">
      <c r="A24" s="13" t="s">
        <v>12</v>
      </c>
      <c r="B24" s="8"/>
      <c r="C24" s="14"/>
      <c r="D24" s="8"/>
      <c r="E24" s="8">
        <v>2500</v>
      </c>
      <c r="F24" s="8">
        <v>658.88</v>
      </c>
      <c r="G24" s="8">
        <v>12178.97</v>
      </c>
      <c r="H24" s="8">
        <v>27000</v>
      </c>
      <c r="I24" s="8">
        <v>18000</v>
      </c>
      <c r="J24" s="8"/>
    </row>
    <row r="25" spans="1:10">
      <c r="A25" s="13" t="s">
        <v>13</v>
      </c>
      <c r="B25" s="8"/>
      <c r="C25" s="8"/>
      <c r="D25" s="8"/>
      <c r="E25" s="8">
        <v>3000</v>
      </c>
      <c r="F25" s="8"/>
      <c r="G25" s="8"/>
      <c r="H25" s="8"/>
      <c r="I25" s="8"/>
      <c r="J25" s="8"/>
    </row>
    <row r="26" spans="1:10" ht="15">
      <c r="A26" s="5"/>
      <c r="B26" s="8"/>
      <c r="C26" s="8"/>
      <c r="D26" s="8"/>
      <c r="E26" s="8"/>
      <c r="F26" s="8"/>
      <c r="G26" s="8"/>
      <c r="H26" s="8"/>
      <c r="I26" s="8"/>
      <c r="J26" s="8"/>
    </row>
    <row r="29" spans="1:10" ht="24">
      <c r="A29" s="16" t="s">
        <v>21</v>
      </c>
      <c r="B29" s="6">
        <f t="shared" ref="B29:I29" si="0">SUM(B7:B9)</f>
        <v>67326.5</v>
      </c>
      <c r="C29" s="6">
        <f t="shared" si="0"/>
        <v>66746.19</v>
      </c>
      <c r="D29" s="6">
        <f t="shared" si="0"/>
        <v>66007.27</v>
      </c>
      <c r="E29" s="6">
        <f t="shared" si="0"/>
        <v>69199.23000000001</v>
      </c>
      <c r="F29" s="6">
        <f t="shared" si="0"/>
        <v>205810.83</v>
      </c>
      <c r="G29" s="6">
        <f t="shared" si="0"/>
        <v>294721.94</v>
      </c>
      <c r="H29" s="6">
        <f t="shared" si="0"/>
        <v>474545.17</v>
      </c>
      <c r="I29" s="6">
        <f t="shared" si="0"/>
        <v>602459.87</v>
      </c>
    </row>
    <row r="34" spans="1:9">
      <c r="A34" s="15" t="s">
        <v>19</v>
      </c>
      <c r="B34" s="6">
        <f>SUM(B11:B14)</f>
        <v>67362.399999999994</v>
      </c>
      <c r="C34" s="6">
        <f>SUM(C11:C13)</f>
        <v>2305.8000000000002</v>
      </c>
      <c r="D34" s="6">
        <f>SUM(D11:D13)</f>
        <v>1506.54</v>
      </c>
      <c r="E34" s="6">
        <f>SUM(E11:E13)</f>
        <v>9503.2999999999993</v>
      </c>
      <c r="F34" s="6">
        <f>SUM(F11:F14)</f>
        <v>137897.4</v>
      </c>
      <c r="G34" s="6">
        <f>SUM(G11:G14)</f>
        <v>101901.79999999999</v>
      </c>
      <c r="H34" s="6">
        <f>SUM(H11:H14)</f>
        <v>206992.36</v>
      </c>
      <c r="I34" s="6">
        <f>SUM(I11:I14)</f>
        <v>146097.16999999998</v>
      </c>
    </row>
    <row r="35" spans="1:9">
      <c r="A35" s="15"/>
    </row>
    <row r="36" spans="1:9">
      <c r="A36" s="15"/>
    </row>
    <row r="37" spans="1:9">
      <c r="A37" s="15" t="s">
        <v>20</v>
      </c>
      <c r="B37" s="6">
        <f>SUM(B34-B21)</f>
        <v>67326.5</v>
      </c>
      <c r="C37" s="6">
        <f>SUM(C34-C21)</f>
        <v>-580.30999999999995</v>
      </c>
      <c r="D37" s="6">
        <f>SUM(D34-D21)</f>
        <v>-738.92000000000007</v>
      </c>
      <c r="E37" s="6">
        <f>SUM(E34-E21-E24-E25)</f>
        <v>3191.9599999999991</v>
      </c>
      <c r="F37" s="6">
        <f>SUM(F34-F21-F24-F25)</f>
        <v>136611.59999999998</v>
      </c>
      <c r="G37" s="6">
        <f>SUM(G34-G21-G24-G25)</f>
        <v>88911.109999999986</v>
      </c>
      <c r="H37" s="6">
        <f>SUM(H34-H21-H24-H25)</f>
        <v>179823.22999999998</v>
      </c>
      <c r="I37" s="6">
        <f>SUM(I34-I21-I24-I25)</f>
        <v>127914.69999999998</v>
      </c>
    </row>
    <row r="38" spans="1:9">
      <c r="A38" s="15"/>
    </row>
    <row r="39" spans="1:9">
      <c r="A39" s="15" t="s">
        <v>22</v>
      </c>
      <c r="C39" s="6">
        <f t="shared" ref="C39:I39" si="1">SUM(B6+C37)</f>
        <v>66746.19</v>
      </c>
      <c r="D39" s="6">
        <f t="shared" si="1"/>
        <v>66007.27</v>
      </c>
      <c r="E39" s="6">
        <f t="shared" si="1"/>
        <v>69199.23000000001</v>
      </c>
      <c r="F39" s="6">
        <f t="shared" si="1"/>
        <v>205810.82999999996</v>
      </c>
      <c r="G39" s="6">
        <f t="shared" si="1"/>
        <v>294721.93999999994</v>
      </c>
      <c r="H39" s="6">
        <f t="shared" si="1"/>
        <v>474545.17</v>
      </c>
      <c r="I39" s="6">
        <f t="shared" si="1"/>
        <v>602459.87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Normal="100" workbookViewId="0">
      <selection sqref="A1:K1"/>
    </sheetView>
  </sheetViews>
  <sheetFormatPr baseColWidth="10" defaultRowHeight="15"/>
  <cols>
    <col min="2" max="2" width="12.85546875" customWidth="1"/>
    <col min="3" max="4" width="13" customWidth="1"/>
    <col min="5" max="5" width="11.7109375" customWidth="1"/>
  </cols>
  <sheetData>
    <row r="1" spans="1:11" ht="26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5.5" customHeight="1"/>
    <row r="3" spans="1:11" ht="23.25">
      <c r="A3" s="21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19"/>
    </row>
    <row r="19" spans="1:1" ht="15" customHeight="1">
      <c r="A19" s="18"/>
    </row>
  </sheetData>
  <mergeCells count="2">
    <mergeCell ref="A1:K1"/>
    <mergeCell ref="A3:J3"/>
  </mergeCells>
  <pageMargins left="0.70866141732283472" right="0.70866141732283472" top="0.19685039370078741" bottom="0.19685039370078741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0"/>
  <sheetViews>
    <sheetView workbookViewId="0">
      <selection activeCell="H26" sqref="H26"/>
    </sheetView>
  </sheetViews>
  <sheetFormatPr baseColWidth="10" defaultRowHeight="15"/>
  <cols>
    <col min="1" max="1" width="24.7109375" customWidth="1"/>
    <col min="2" max="2" width="14.42578125" style="11" customWidth="1"/>
    <col min="3" max="3" width="15.140625" style="11" customWidth="1"/>
    <col min="4" max="4" width="13.28515625" style="11" customWidth="1"/>
    <col min="5" max="5" width="14" style="11" customWidth="1"/>
    <col min="6" max="8" width="13" style="11" bestFit="1" customWidth="1"/>
    <col min="9" max="9" width="11.85546875" style="11" bestFit="1" customWidth="1"/>
    <col min="10" max="10" width="13" style="11" bestFit="1" customWidth="1"/>
  </cols>
  <sheetData>
    <row r="3" spans="1:12">
      <c r="J3" s="11" t="s">
        <v>28</v>
      </c>
    </row>
    <row r="4" spans="1:12">
      <c r="A4" s="4"/>
      <c r="B4" s="7">
        <v>2009</v>
      </c>
      <c r="C4" s="7">
        <v>2010</v>
      </c>
      <c r="D4" s="7">
        <v>2011</v>
      </c>
      <c r="E4" s="7">
        <v>2012</v>
      </c>
      <c r="F4" s="7">
        <v>2013</v>
      </c>
      <c r="G4" s="7">
        <v>2014</v>
      </c>
      <c r="H4" s="7">
        <v>2015</v>
      </c>
      <c r="I4" s="7">
        <v>2016</v>
      </c>
      <c r="J4" s="7">
        <v>2017</v>
      </c>
    </row>
    <row r="5" spans="1:12">
      <c r="A5" s="5" t="s">
        <v>6</v>
      </c>
      <c r="B5" s="9">
        <v>67326.5</v>
      </c>
      <c r="C5" s="9">
        <v>66746.19</v>
      </c>
      <c r="D5" s="9">
        <v>66007.27</v>
      </c>
      <c r="E5" s="9">
        <v>69199.23</v>
      </c>
      <c r="F5" s="9">
        <v>205810.83</v>
      </c>
      <c r="G5" s="10">
        <v>294721.94</v>
      </c>
      <c r="H5" s="10">
        <v>474545.17</v>
      </c>
      <c r="I5" s="9">
        <v>602459.87</v>
      </c>
      <c r="J5" s="9">
        <v>900068.1</v>
      </c>
    </row>
    <row r="6" spans="1:12">
      <c r="A6" s="5"/>
      <c r="B6" s="9"/>
      <c r="C6" s="9"/>
      <c r="D6" s="9"/>
      <c r="E6" s="9"/>
      <c r="F6" s="9"/>
      <c r="G6" s="10"/>
      <c r="H6" s="10"/>
      <c r="I6" s="9"/>
      <c r="J6" s="9"/>
    </row>
    <row r="7" spans="1:12">
      <c r="A7" s="4"/>
      <c r="B7" s="7">
        <v>2009</v>
      </c>
      <c r="C7" s="7">
        <v>2010</v>
      </c>
      <c r="D7" s="7">
        <v>2011</v>
      </c>
      <c r="E7" s="7">
        <v>2012</v>
      </c>
      <c r="F7" s="7">
        <v>2013</v>
      </c>
      <c r="G7" s="7">
        <v>2014</v>
      </c>
      <c r="H7" s="7">
        <v>2015</v>
      </c>
      <c r="I7" s="7">
        <v>2016</v>
      </c>
      <c r="J7" s="7">
        <v>2017</v>
      </c>
    </row>
    <row r="8" spans="1:12">
      <c r="A8" s="5" t="s">
        <v>10</v>
      </c>
      <c r="B8" s="9">
        <v>50000</v>
      </c>
      <c r="C8" s="9">
        <v>50000</v>
      </c>
      <c r="D8" s="9">
        <v>50000</v>
      </c>
      <c r="E8" s="9">
        <v>50000</v>
      </c>
      <c r="F8" s="9">
        <v>180000</v>
      </c>
      <c r="G8" s="10">
        <v>272345.03999999998</v>
      </c>
      <c r="H8" s="10">
        <v>450842.81</v>
      </c>
      <c r="I8" s="9">
        <v>571343.26</v>
      </c>
      <c r="J8" s="9">
        <v>855667.26</v>
      </c>
    </row>
    <row r="9" spans="1:12" ht="27.75">
      <c r="A9" s="17" t="s">
        <v>25</v>
      </c>
      <c r="B9" s="9">
        <v>16219.39</v>
      </c>
      <c r="C9" s="9">
        <v>8836.69</v>
      </c>
      <c r="D9" s="9">
        <v>8836.69</v>
      </c>
      <c r="E9" s="9">
        <v>10136.69</v>
      </c>
      <c r="F9" s="9">
        <v>11600</v>
      </c>
      <c r="G9" s="10">
        <v>13363.15</v>
      </c>
      <c r="H9" s="10">
        <v>17387.599999999999</v>
      </c>
      <c r="I9" s="9">
        <v>20904.16</v>
      </c>
      <c r="J9" s="9">
        <v>20904.16</v>
      </c>
    </row>
    <row r="10" spans="1:12">
      <c r="A10" s="5" t="s">
        <v>23</v>
      </c>
      <c r="B10" s="9">
        <v>1107.1099999999999</v>
      </c>
      <c r="C10" s="9">
        <v>7909.5</v>
      </c>
      <c r="D10" s="9">
        <v>7170.58</v>
      </c>
      <c r="E10" s="9">
        <v>9062.5400000000009</v>
      </c>
      <c r="F10" s="9">
        <v>14210.83</v>
      </c>
      <c r="G10" s="10">
        <v>9013.75</v>
      </c>
      <c r="H10" s="10">
        <v>6314.76</v>
      </c>
      <c r="I10" s="9">
        <v>10212.450000000001</v>
      </c>
      <c r="J10" s="9">
        <v>23496.68</v>
      </c>
    </row>
    <row r="11" spans="1:12">
      <c r="A11" s="5"/>
      <c r="B11" s="9"/>
      <c r="C11" s="9"/>
      <c r="D11" s="9"/>
      <c r="E11" s="9"/>
      <c r="F11" s="9"/>
      <c r="G11" s="10"/>
      <c r="H11" s="10"/>
      <c r="I11" s="9"/>
      <c r="J11" s="9"/>
    </row>
    <row r="12" spans="1:12">
      <c r="A12" s="5" t="s">
        <v>4</v>
      </c>
      <c r="B12" s="9">
        <v>429.71</v>
      </c>
      <c r="C12" s="9">
        <v>1540.8</v>
      </c>
      <c r="D12" s="9">
        <v>1356.54</v>
      </c>
      <c r="E12" s="9">
        <v>1794.3</v>
      </c>
      <c r="F12" s="9">
        <v>2786.7</v>
      </c>
      <c r="G12" s="9">
        <v>3471.76</v>
      </c>
      <c r="H12" s="9">
        <v>3494.59</v>
      </c>
      <c r="I12" s="9">
        <v>2476.7199999999998</v>
      </c>
      <c r="J12" s="9"/>
    </row>
    <row r="13" spans="1:12">
      <c r="A13" s="5"/>
      <c r="B13" s="9"/>
      <c r="C13" s="9"/>
      <c r="D13" s="9"/>
      <c r="E13" s="9"/>
      <c r="F13" s="9"/>
      <c r="G13" s="9"/>
      <c r="H13" s="9"/>
      <c r="I13" s="9"/>
      <c r="J13" s="9"/>
    </row>
    <row r="14" spans="1:12">
      <c r="A14" s="5"/>
      <c r="B14" s="7">
        <v>2009</v>
      </c>
      <c r="C14" s="7">
        <v>2010</v>
      </c>
      <c r="D14" s="7">
        <v>2011</v>
      </c>
      <c r="E14" s="7">
        <v>2012</v>
      </c>
      <c r="F14" s="7">
        <v>2013</v>
      </c>
      <c r="G14" s="7">
        <v>2014</v>
      </c>
      <c r="H14" s="7">
        <v>2015</v>
      </c>
      <c r="I14" s="7">
        <v>2016</v>
      </c>
      <c r="J14" s="7">
        <v>2017</v>
      </c>
      <c r="L14" s="12"/>
    </row>
    <row r="15" spans="1:12">
      <c r="A15" s="5" t="s">
        <v>2</v>
      </c>
      <c r="B15" s="9">
        <v>16932.689999999999</v>
      </c>
      <c r="C15" s="9">
        <v>765</v>
      </c>
      <c r="D15" s="9">
        <v>150</v>
      </c>
      <c r="E15" s="9">
        <v>7709</v>
      </c>
      <c r="F15" s="9">
        <v>5110.7</v>
      </c>
      <c r="G15" s="9">
        <v>6085</v>
      </c>
      <c r="H15" s="9">
        <v>25000</v>
      </c>
      <c r="I15" s="9">
        <v>23120</v>
      </c>
      <c r="J15" s="9">
        <v>10970</v>
      </c>
    </row>
    <row r="16" spans="1:12">
      <c r="A16" s="5" t="s">
        <v>3</v>
      </c>
      <c r="B16" s="9">
        <v>50000</v>
      </c>
      <c r="C16" s="9"/>
      <c r="D16" s="9"/>
      <c r="E16" s="9"/>
      <c r="F16" s="9">
        <v>130000</v>
      </c>
      <c r="G16" s="9">
        <v>92345.04</v>
      </c>
      <c r="H16" s="9">
        <v>178497.77</v>
      </c>
      <c r="I16" s="9">
        <v>120500.45</v>
      </c>
      <c r="J16" s="9">
        <v>280414</v>
      </c>
    </row>
    <row r="17" spans="1:12" s="3" customFormat="1">
      <c r="A17" s="5" t="s">
        <v>14</v>
      </c>
      <c r="B17" s="8"/>
      <c r="C17" s="8"/>
      <c r="D17" s="8"/>
      <c r="E17" s="8"/>
      <c r="F17" s="8"/>
      <c r="G17" s="8"/>
      <c r="H17" s="8"/>
      <c r="I17" s="8"/>
      <c r="J17" s="8"/>
    </row>
    <row r="18" spans="1:12" s="3" customFormat="1" ht="14.25">
      <c r="A18" s="4" t="s">
        <v>15</v>
      </c>
      <c r="B18" s="8"/>
      <c r="C18" s="8"/>
      <c r="D18" s="8"/>
      <c r="E18" s="8"/>
      <c r="F18" s="8"/>
      <c r="G18" s="8"/>
      <c r="H18" s="9">
        <v>75000</v>
      </c>
      <c r="I18" s="9">
        <v>75000</v>
      </c>
      <c r="J18" s="9">
        <v>75000</v>
      </c>
    </row>
    <row r="19" spans="1:12" s="3" customFormat="1" ht="14.25">
      <c r="A19" s="4" t="s">
        <v>16</v>
      </c>
      <c r="B19" s="8"/>
      <c r="C19" s="8"/>
      <c r="D19" s="8"/>
      <c r="E19" s="8"/>
      <c r="F19" s="8"/>
      <c r="G19" s="8"/>
      <c r="H19" s="9">
        <v>50000</v>
      </c>
      <c r="I19" s="9">
        <v>50000</v>
      </c>
      <c r="J19" s="9">
        <v>50000</v>
      </c>
    </row>
    <row r="20" spans="1:12" s="3" customFormat="1" ht="14.25">
      <c r="A20" s="4" t="s">
        <v>17</v>
      </c>
      <c r="B20" s="8"/>
      <c r="C20" s="8"/>
      <c r="D20" s="8"/>
      <c r="E20" s="8"/>
      <c r="F20" s="8"/>
      <c r="G20" s="8"/>
      <c r="H20" s="8"/>
      <c r="I20" s="9">
        <v>63140.95</v>
      </c>
      <c r="J20" s="9">
        <v>66090</v>
      </c>
    </row>
    <row r="21" spans="1:12" s="3" customFormat="1" ht="14.25">
      <c r="A21" s="4" t="s">
        <v>18</v>
      </c>
      <c r="B21" s="8"/>
      <c r="C21" s="8"/>
      <c r="D21" s="8"/>
      <c r="E21" s="8"/>
      <c r="F21" s="8"/>
      <c r="G21" s="8"/>
      <c r="H21" s="8"/>
      <c r="I21" s="8"/>
      <c r="J21" s="9">
        <v>200000</v>
      </c>
    </row>
    <row r="22" spans="1:12" s="3" customFormat="1" ht="14.25">
      <c r="A22" s="4"/>
      <c r="B22" s="8"/>
      <c r="C22" s="8"/>
      <c r="D22" s="8"/>
      <c r="E22" s="8"/>
      <c r="F22" s="8"/>
      <c r="G22" s="8"/>
      <c r="H22" s="8"/>
      <c r="I22" s="8"/>
      <c r="J22" s="8"/>
    </row>
    <row r="23" spans="1:12">
      <c r="A23" s="5" t="s">
        <v>8</v>
      </c>
      <c r="B23" s="9">
        <v>35.9</v>
      </c>
      <c r="C23" s="9">
        <v>2886.11</v>
      </c>
      <c r="D23" s="9">
        <v>2245.46</v>
      </c>
      <c r="E23" s="9">
        <v>811.34</v>
      </c>
      <c r="F23" s="9">
        <v>626.91999999999996</v>
      </c>
      <c r="G23" s="9">
        <v>811.27</v>
      </c>
      <c r="H23" s="9">
        <v>169.13</v>
      </c>
      <c r="I23" s="9">
        <v>182.47</v>
      </c>
      <c r="J23" s="9">
        <v>182.47</v>
      </c>
    </row>
    <row r="24" spans="1:12">
      <c r="A24" s="5"/>
      <c r="B24" s="9"/>
      <c r="C24" s="9"/>
      <c r="D24" s="9"/>
      <c r="E24" s="9"/>
      <c r="F24" s="9"/>
      <c r="G24" s="9"/>
      <c r="H24" s="9"/>
      <c r="I24" s="9"/>
      <c r="J24" s="9"/>
    </row>
    <row r="25" spans="1:12">
      <c r="A25" s="5"/>
      <c r="B25" s="7">
        <v>2009</v>
      </c>
      <c r="C25" s="7">
        <v>2010</v>
      </c>
      <c r="D25" s="7">
        <v>2011</v>
      </c>
      <c r="E25" s="7">
        <v>2012</v>
      </c>
      <c r="F25" s="7">
        <v>2013</v>
      </c>
      <c r="G25" s="7">
        <v>2014</v>
      </c>
      <c r="H25" s="7">
        <v>2015</v>
      </c>
      <c r="I25" s="7">
        <v>2016</v>
      </c>
      <c r="J25" s="7">
        <v>2017</v>
      </c>
      <c r="L25" s="12"/>
    </row>
    <row r="26" spans="1:12" ht="30">
      <c r="A26" s="17" t="s">
        <v>27</v>
      </c>
      <c r="B26" s="7"/>
      <c r="C26" s="7"/>
      <c r="D26" s="7"/>
      <c r="E26" s="9">
        <v>6000</v>
      </c>
      <c r="F26" s="9">
        <v>659</v>
      </c>
      <c r="G26" s="9">
        <v>13000</v>
      </c>
      <c r="H26" s="9">
        <v>27000</v>
      </c>
      <c r="I26" s="9">
        <v>19500</v>
      </c>
      <c r="J26" s="9">
        <v>21000</v>
      </c>
      <c r="L26" s="12"/>
    </row>
    <row r="27" spans="1:12" s="3" customFormat="1" ht="36">
      <c r="A27" s="13" t="s">
        <v>12</v>
      </c>
      <c r="B27" s="8"/>
      <c r="C27" s="14"/>
      <c r="D27" s="8"/>
      <c r="E27" s="9">
        <v>2500</v>
      </c>
      <c r="F27" s="9">
        <v>658.88</v>
      </c>
      <c r="G27" s="9">
        <v>12178.97</v>
      </c>
      <c r="H27" s="9">
        <v>27000</v>
      </c>
      <c r="I27" s="9">
        <v>18000</v>
      </c>
      <c r="J27" s="9"/>
    </row>
    <row r="28" spans="1:12" s="3" customFormat="1" ht="14.25">
      <c r="A28" s="13" t="s">
        <v>13</v>
      </c>
      <c r="B28" s="8"/>
      <c r="C28" s="8"/>
      <c r="D28" s="8"/>
      <c r="E28" s="9">
        <v>3000</v>
      </c>
      <c r="F28" s="9"/>
      <c r="G28" s="9"/>
      <c r="H28" s="9"/>
      <c r="I28" s="9"/>
      <c r="J28" s="9"/>
    </row>
    <row r="29" spans="1:12">
      <c r="A29" s="5"/>
      <c r="B29" s="9"/>
      <c r="C29" s="9"/>
      <c r="D29" s="9"/>
      <c r="E29" s="9"/>
      <c r="F29" s="9"/>
      <c r="G29" s="9"/>
      <c r="H29" s="9"/>
      <c r="I29" s="9"/>
      <c r="J29" s="9"/>
    </row>
    <row r="30" spans="1:12">
      <c r="A30" s="5"/>
      <c r="B30" s="9"/>
      <c r="C30" s="9"/>
      <c r="D30" s="9"/>
      <c r="E30" s="9"/>
      <c r="F30" s="9"/>
      <c r="G30" s="9"/>
      <c r="H30" s="9"/>
      <c r="I30" s="9"/>
      <c r="J30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Entwicklung</vt:lpstr>
      <vt:lpstr>Diagramme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Verwaltung</dc:creator>
  <cp:lastModifiedBy>verwaltung</cp:lastModifiedBy>
  <cp:lastPrinted>2017-07-05T09:43:19Z</cp:lastPrinted>
  <dcterms:created xsi:type="dcterms:W3CDTF">2016-02-19T07:01:27Z</dcterms:created>
  <dcterms:modified xsi:type="dcterms:W3CDTF">2017-07-11T10:06:18Z</dcterms:modified>
</cp:coreProperties>
</file>